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ris.mist\Downloads\"/>
    </mc:Choice>
  </mc:AlternateContent>
  <xr:revisionPtr revIDLastSave="0" documentId="8_{C101B346-A309-48E8-B56E-CB7AB0299B51}" xr6:coauthVersionLast="47" xr6:coauthVersionMax="47" xr10:uidLastSave="{00000000-0000-0000-0000-000000000000}"/>
  <bookViews>
    <workbookView xWindow="2175" yWindow="2175" windowWidth="14400" windowHeight="7373" xr2:uid="{62B1834C-D5B7-49AF-857E-7A2C6C1E0557}"/>
  </bookViews>
  <sheets>
    <sheet name="Vikuleg vinnuskylda" sheetId="1" r:id="rId1"/>
    <sheet name="2-2-3 vakti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 l="1"/>
  <c r="H18" i="2"/>
  <c r="D11" i="2"/>
  <c r="D12" i="2"/>
  <c r="H12" i="2" s="1"/>
  <c r="D13" i="2"/>
  <c r="D14" i="2"/>
  <c r="D15" i="2"/>
  <c r="D16" i="2"/>
  <c r="D17" i="2"/>
  <c r="K4" i="2"/>
  <c r="E14" i="2"/>
  <c r="E13" i="2"/>
  <c r="E10" i="2"/>
  <c r="E9" i="2"/>
  <c r="E4" i="2"/>
  <c r="H11" i="2"/>
  <c r="H15" i="2"/>
  <c r="H16" i="2"/>
  <c r="H17" i="2"/>
  <c r="H19" i="2"/>
  <c r="D10" i="2"/>
  <c r="D9" i="2"/>
  <c r="F8" i="2"/>
  <c r="F9" i="2" s="1"/>
  <c r="E8" i="2"/>
  <c r="D8" i="2"/>
  <c r="D7" i="2"/>
  <c r="D6" i="2"/>
  <c r="F5" i="2"/>
  <c r="E5" i="2"/>
  <c r="D5" i="2"/>
  <c r="F4" i="2"/>
  <c r="D4" i="2"/>
  <c r="H10" i="1"/>
  <c r="D9" i="1"/>
  <c r="D10" i="1"/>
  <c r="F8" i="1"/>
  <c r="F5" i="1"/>
  <c r="F6" i="1"/>
  <c r="F7" i="1"/>
  <c r="F4" i="1"/>
  <c r="E5" i="1"/>
  <c r="E6" i="1"/>
  <c r="E7" i="1"/>
  <c r="E8" i="1"/>
  <c r="E4" i="1"/>
  <c r="D5" i="1"/>
  <c r="D6" i="1"/>
  <c r="D7" i="1"/>
  <c r="D8" i="1"/>
  <c r="H8" i="1" s="1"/>
  <c r="D4" i="1"/>
  <c r="F13" i="2" l="1"/>
  <c r="F10" i="2"/>
  <c r="F14" i="2" s="1"/>
  <c r="H14" i="2" s="1"/>
  <c r="H13" i="2"/>
  <c r="H10" i="2"/>
  <c r="H9" i="2"/>
  <c r="H7" i="2"/>
  <c r="H4" i="2"/>
  <c r="H5" i="2"/>
  <c r="H6" i="2"/>
  <c r="H8" i="2"/>
  <c r="H9" i="1"/>
  <c r="H5" i="1"/>
  <c r="H7" i="1"/>
  <c r="H4" i="1"/>
  <c r="H11" i="1" s="1"/>
  <c r="H13" i="1" s="1"/>
  <c r="H15" i="1" s="1"/>
  <c r="H6" i="1"/>
  <c r="H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B3" authorId="0" shapeId="0" xr:uid="{D572F600-E57D-4E7F-99F8-BA61FE19DA67}">
      <text>
        <r>
          <rPr>
            <b/>
            <sz val="9"/>
            <color indexed="81"/>
            <rFont val="Tahoma"/>
            <family val="2"/>
          </rPr>
          <t>Uppfæra mætingu og lok vinnudags eftir því sem við á</t>
        </r>
      </text>
    </comment>
    <comment ref="E3" authorId="0" shapeId="0" xr:uid="{E6B88BDE-0F2E-4E73-9BD8-889A7B81EDBC}">
      <text>
        <r>
          <rPr>
            <b/>
            <sz val="9"/>
            <color indexed="81"/>
            <rFont val="Tahoma"/>
            <charset val="1"/>
          </rPr>
          <t>Muna að uppfæra matartíma eftir því sem við á.</t>
        </r>
      </text>
    </comment>
    <comment ref="F3" authorId="0" shapeId="0" xr:uid="{CA329147-F69A-45E0-ACA3-AD195A3CE44B}">
      <text>
        <r>
          <rPr>
            <sz val="9"/>
            <color indexed="81"/>
            <rFont val="Tahoma"/>
            <family val="2"/>
          </rPr>
          <t xml:space="preserve">Muna að uppfæra tímalengd neysluhlés eftir því sem við á
</t>
        </r>
      </text>
    </comment>
    <comment ref="G3" authorId="0" shapeId="0" xr:uid="{21A37B6F-79EE-457F-B695-6335D753326B}">
      <text>
        <r>
          <rPr>
            <b/>
            <sz val="9"/>
            <color indexed="81"/>
            <rFont val="Tahoma"/>
            <family val="2"/>
          </rPr>
          <t>Ólaunuð skrepp svosem klipping, sjúkraþjálfun, læknisheimsókn og foreldraviðtal teljast ekki til virks vinnutíma. Ef starfsmenn hafa svigrúm upp að ákveðna marki til að skreppa frá vinnu þarf að tilgreina það hér.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B3" authorId="0" shapeId="0" xr:uid="{FA969980-3824-426D-BA22-6CE8E0817CA1}">
      <text>
        <r>
          <rPr>
            <b/>
            <sz val="9"/>
            <color indexed="81"/>
            <rFont val="Tahoma"/>
            <family val="2"/>
          </rPr>
          <t>Uppfæra mætingu og lok vinnudags eftir því sem við á</t>
        </r>
      </text>
    </comment>
    <comment ref="E3" authorId="0" shapeId="0" xr:uid="{28224A8F-20E4-47F6-9F63-78387FF3603E}">
      <text>
        <r>
          <rPr>
            <b/>
            <sz val="9"/>
            <color indexed="81"/>
            <rFont val="Tahoma"/>
            <charset val="1"/>
          </rPr>
          <t>Muna að uppfæra matartíma eftir því sem við á.</t>
        </r>
      </text>
    </comment>
    <comment ref="F3" authorId="0" shapeId="0" xr:uid="{3236EBA5-1798-493A-ADB0-9961B25ADCA0}">
      <text>
        <r>
          <rPr>
            <sz val="9"/>
            <color indexed="81"/>
            <rFont val="Tahoma"/>
            <family val="2"/>
          </rPr>
          <t xml:space="preserve">Muna að uppfæra tímalengd neysluhlés eftir því sem við á
</t>
        </r>
      </text>
    </comment>
    <comment ref="G3" authorId="0" shapeId="0" xr:uid="{9C5BF8E5-0B4D-49DE-91F7-78DF5549EAB2}">
      <text>
        <r>
          <rPr>
            <b/>
            <sz val="9"/>
            <color indexed="81"/>
            <rFont val="Tahoma"/>
            <family val="2"/>
          </rPr>
          <t>Ólaunuð skrepp svosem klipping, sjúkraþjálfun, læknisheimsókn og foreldraviðtal teljast ekki til virks vinnutíma. Ef starfsmenn hafa svigrúm upp að ákveðna marki til að skreppa frá vinnu þarf að tilgreina það hér.</t>
        </r>
        <r>
          <rPr>
            <sz val="9"/>
            <color indexed="81"/>
            <rFont val="Tahoma"/>
            <family val="2"/>
          </rPr>
          <t xml:space="preserve">
</t>
        </r>
      </text>
    </comment>
  </commentList>
</comments>
</file>

<file path=xl/sharedStrings.xml><?xml version="1.0" encoding="utf-8"?>
<sst xmlns="http://schemas.openxmlformats.org/spreadsheetml/2006/main" count="47" uniqueCount="22">
  <si>
    <t>Mán</t>
  </si>
  <si>
    <t>Þri</t>
  </si>
  <si>
    <t>Mið</t>
  </si>
  <si>
    <t>Fim</t>
  </si>
  <si>
    <t>Fös</t>
  </si>
  <si>
    <t>Mæting</t>
  </si>
  <si>
    <t>Lok</t>
  </si>
  <si>
    <t>Viðvera</t>
  </si>
  <si>
    <t>Samtals:</t>
  </si>
  <si>
    <t xml:space="preserve">Yfirvinna á viku: </t>
  </si>
  <si>
    <t>Hver mánuður er að meðaltali 4,333 vikur</t>
  </si>
  <si>
    <t>Yfirvinna á mánuði að jafnaði:</t>
  </si>
  <si>
    <t>Virkur</t>
  </si>
  <si>
    <t>vinnutími</t>
  </si>
  <si>
    <t>Matartímar/mín</t>
  </si>
  <si>
    <t>Kafftímar/mín</t>
  </si>
  <si>
    <t>Virkur vinnutími á viku í fullu starfi verður 36,25 klst. með vinnutímastyttingu</t>
  </si>
  <si>
    <t>Skrepp</t>
  </si>
  <si>
    <t>Lau</t>
  </si>
  <si>
    <t>Sun</t>
  </si>
  <si>
    <t xml:space="preserve">Yfirvinna á tímabili: </t>
  </si>
  <si>
    <t>Virkur vinnutími á viku í fullu starfi verður 36,25 klst. á viku með vinnutímastyttingu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</si>
</sst>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9"/>
      <color indexed="81"/>
      <name val="Tahoma"/>
      <charset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horizontal="center"/>
    </xf>
    <xf numFmtId="0" fontId="1" fillId="3" borderId="0" xfId="0" applyFont="1" applyFill="1" applyBorder="1" applyAlignment="1">
      <alignment horizontal="center" wrapText="1"/>
    </xf>
    <xf numFmtId="20" fontId="0" fillId="3" borderId="3" xfId="0" applyNumberFormat="1" applyFill="1" applyBorder="1" applyAlignment="1">
      <alignment horizontal="center"/>
    </xf>
    <xf numFmtId="20" fontId="0" fillId="3" borderId="4" xfId="0" applyNumberFormat="1" applyFill="1" applyBorder="1" applyAlignment="1">
      <alignment horizontal="center"/>
    </xf>
    <xf numFmtId="20" fontId="0" fillId="3" borderId="5" xfId="0" applyNumberFormat="1" applyFill="1" applyBorder="1" applyAlignment="1">
      <alignment horizontal="center"/>
    </xf>
    <xf numFmtId="20" fontId="0" fillId="3" borderId="0" xfId="0" applyNumberFormat="1" applyFill="1" applyBorder="1" applyAlignment="1">
      <alignment horizontal="center"/>
    </xf>
    <xf numFmtId="20" fontId="0" fillId="3" borderId="1" xfId="0" applyNumberFormat="1" applyFill="1"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3" borderId="2" xfId="0" applyNumberFormat="1" applyFill="1" applyBorder="1" applyAlignment="1">
      <alignment horizontal="center"/>
    </xf>
    <xf numFmtId="2" fontId="0" fillId="3" borderId="7" xfId="0" applyNumberFormat="1" applyFill="1" applyBorder="1" applyAlignment="1">
      <alignment horizontal="center"/>
    </xf>
    <xf numFmtId="2" fontId="0" fillId="3" borderId="4" xfId="0" applyNumberFormat="1" applyFill="1" applyBorder="1" applyAlignment="1">
      <alignment horizontal="center"/>
    </xf>
    <xf numFmtId="2" fontId="0" fillId="3" borderId="0" xfId="0" applyNumberFormat="1" applyFill="1" applyBorder="1" applyAlignment="1">
      <alignment horizontal="center"/>
    </xf>
    <xf numFmtId="2" fontId="0" fillId="3" borderId="1" xfId="0" applyNumberFormat="1" applyFill="1" applyBorder="1" applyAlignment="1">
      <alignment horizontal="center"/>
    </xf>
    <xf numFmtId="0" fontId="1" fillId="3" borderId="7" xfId="0" applyFont="1" applyFill="1" applyBorder="1" applyAlignment="1">
      <alignment horizontal="center" wrapText="1"/>
    </xf>
    <xf numFmtId="0" fontId="0" fillId="2" borderId="10" xfId="0" applyFill="1" applyBorder="1" applyAlignment="1">
      <alignment horizontal="center"/>
    </xf>
    <xf numFmtId="0" fontId="1" fillId="4" borderId="3" xfId="0" applyFont="1" applyFill="1" applyBorder="1" applyAlignment="1">
      <alignment horizontal="center"/>
    </xf>
    <xf numFmtId="0" fontId="1" fillId="4" borderId="5" xfId="0" applyFont="1" applyFill="1" applyBorder="1"/>
    <xf numFmtId="0" fontId="1" fillId="4" borderId="3" xfId="0" applyFont="1" applyFill="1" applyBorder="1"/>
    <xf numFmtId="0" fontId="1" fillId="4" borderId="6" xfId="0" applyFont="1" applyFill="1" applyBorder="1"/>
    <xf numFmtId="0" fontId="0" fillId="4" borderId="0" xfId="0" applyFill="1" applyBorder="1" applyAlignment="1">
      <alignment horizontal="center"/>
    </xf>
    <xf numFmtId="0" fontId="0" fillId="4" borderId="0" xfId="0" applyFill="1" applyBorder="1" applyAlignment="1">
      <alignment horizontal="right"/>
    </xf>
    <xf numFmtId="0" fontId="0" fillId="4" borderId="0" xfId="0" applyFill="1" applyBorder="1"/>
    <xf numFmtId="0" fontId="0" fillId="4" borderId="1" xfId="0" applyFill="1" applyBorder="1"/>
    <xf numFmtId="0" fontId="0" fillId="4" borderId="1" xfId="0" applyFill="1" applyBorder="1" applyAlignment="1">
      <alignment horizontal="right"/>
    </xf>
    <xf numFmtId="0" fontId="1" fillId="4" borderId="9" xfId="0" applyFont="1" applyFill="1" applyBorder="1" applyAlignment="1">
      <alignment horizontal="center"/>
    </xf>
    <xf numFmtId="0" fontId="1" fillId="4" borderId="8" xfId="0" applyFont="1" applyFill="1" applyBorder="1" applyAlignment="1">
      <alignment horizontal="center" wrapText="1"/>
    </xf>
    <xf numFmtId="2" fontId="0" fillId="4" borderId="9" xfId="0" applyNumberFormat="1" applyFill="1" applyBorder="1" applyAlignment="1">
      <alignment horizontal="center"/>
    </xf>
    <xf numFmtId="2" fontId="0" fillId="4" borderId="8" xfId="0" applyNumberFormat="1" applyFill="1" applyBorder="1" applyAlignment="1">
      <alignment horizontal="center"/>
    </xf>
    <xf numFmtId="0" fontId="1" fillId="4" borderId="4" xfId="0" applyFont="1" applyFill="1" applyBorder="1" applyAlignment="1">
      <alignment horizontal="center"/>
    </xf>
    <xf numFmtId="0" fontId="1" fillId="4" borderId="2" xfId="0" applyFont="1" applyFill="1" applyBorder="1" applyAlignment="1">
      <alignment horizontal="center"/>
    </xf>
    <xf numFmtId="2" fontId="0" fillId="4" borderId="4" xfId="0" applyNumberFormat="1" applyFill="1" applyBorder="1" applyAlignment="1">
      <alignment horizontal="center"/>
    </xf>
    <xf numFmtId="2" fontId="0" fillId="4" borderId="0" xfId="0" applyNumberFormat="1" applyFill="1" applyBorder="1" applyAlignment="1">
      <alignment horizontal="center"/>
    </xf>
    <xf numFmtId="0" fontId="1" fillId="4" borderId="6" xfId="0" applyFont="1" applyFill="1" applyBorder="1" applyAlignment="1">
      <alignment horizontal="center"/>
    </xf>
    <xf numFmtId="0" fontId="1" fillId="4" borderId="0" xfId="0" applyFont="1" applyFill="1" applyBorder="1" applyAlignment="1">
      <alignment horizontal="center"/>
    </xf>
    <xf numFmtId="2" fontId="0" fillId="4" borderId="2" xfId="0" applyNumberFormat="1" applyFill="1" applyBorder="1" applyAlignment="1">
      <alignment horizontal="center"/>
    </xf>
    <xf numFmtId="0" fontId="0" fillId="4" borderId="8" xfId="0" applyFill="1" applyBorder="1"/>
    <xf numFmtId="4" fontId="0" fillId="4" borderId="10" xfId="0" applyNumberFormat="1" applyFill="1" applyBorder="1" applyAlignment="1">
      <alignment horizontal="center"/>
    </xf>
    <xf numFmtId="0" fontId="1" fillId="4" borderId="2" xfId="0" applyFont="1" applyFill="1" applyBorder="1"/>
    <xf numFmtId="0" fontId="1" fillId="4" borderId="10" xfId="0" applyFont="1" applyFill="1" applyBorder="1"/>
    <xf numFmtId="2" fontId="0" fillId="4" borderId="7" xfId="0" applyNumberFormat="1" applyFill="1" applyBorder="1" applyAlignment="1">
      <alignment horizontal="center"/>
    </xf>
    <xf numFmtId="0" fontId="1" fillId="4" borderId="8" xfId="0" applyFont="1" applyFill="1" applyBorder="1"/>
    <xf numFmtId="2" fontId="0" fillId="3" borderId="6"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9755-D5C4-4AAE-BF5A-A2890C0E37AD}">
  <dimension ref="A2:H15"/>
  <sheetViews>
    <sheetView tabSelected="1" workbookViewId="0">
      <selection activeCell="D23" sqref="D23"/>
    </sheetView>
  </sheetViews>
  <sheetFormatPr defaultRowHeight="14.25" x14ac:dyDescent="0.45"/>
  <cols>
    <col min="1" max="1" width="10.3984375" style="1" customWidth="1"/>
    <col min="2" max="4" width="11.59765625" customWidth="1"/>
    <col min="5" max="5" width="14.73046875" customWidth="1"/>
    <col min="6" max="7" width="13.59765625" customWidth="1"/>
    <col min="8" max="8" width="11.59765625" customWidth="1"/>
  </cols>
  <sheetData>
    <row r="2" spans="1:8" s="2" customFormat="1" x14ac:dyDescent="0.45">
      <c r="A2" s="18"/>
      <c r="B2" s="18"/>
      <c r="C2" s="31"/>
      <c r="D2" s="31"/>
      <c r="E2" s="27" t="s">
        <v>14</v>
      </c>
      <c r="F2" s="31" t="s">
        <v>15</v>
      </c>
      <c r="G2" s="31" t="s">
        <v>17</v>
      </c>
      <c r="H2" s="27" t="s">
        <v>12</v>
      </c>
    </row>
    <row r="3" spans="1:8" s="1" customFormat="1" ht="15" customHeight="1" x14ac:dyDescent="0.45">
      <c r="A3" s="19"/>
      <c r="B3" s="35" t="s">
        <v>5</v>
      </c>
      <c r="C3" s="36" t="s">
        <v>6</v>
      </c>
      <c r="D3" s="32" t="s">
        <v>7</v>
      </c>
      <c r="E3" s="3">
        <v>30</v>
      </c>
      <c r="F3" s="3">
        <v>35</v>
      </c>
      <c r="G3" s="16"/>
      <c r="H3" s="28" t="s">
        <v>13</v>
      </c>
    </row>
    <row r="4" spans="1:8" x14ac:dyDescent="0.45">
      <c r="A4" s="20" t="s">
        <v>0</v>
      </c>
      <c r="B4" s="4">
        <v>0.33333333333333331</v>
      </c>
      <c r="C4" s="5">
        <v>0.70833333333333337</v>
      </c>
      <c r="D4" s="33">
        <f>((C4-B4)+(B4&gt;C4))*24</f>
        <v>9.0000000000000018</v>
      </c>
      <c r="E4" s="9">
        <f>$E$3/60</f>
        <v>0.5</v>
      </c>
      <c r="F4" s="13">
        <f>$F$3/60</f>
        <v>0.58333333333333337</v>
      </c>
      <c r="G4" s="14"/>
      <c r="H4" s="29">
        <f>D4-E4-F4-G4</f>
        <v>7.9166666666666687</v>
      </c>
    </row>
    <row r="5" spans="1:8" x14ac:dyDescent="0.45">
      <c r="A5" s="19" t="s">
        <v>1</v>
      </c>
      <c r="B5" s="6">
        <v>0.33333333333333331</v>
      </c>
      <c r="C5" s="7">
        <v>0.70833333333333337</v>
      </c>
      <c r="D5" s="34">
        <f t="shared" ref="D5:D10" si="0">((C5-B5)+(B5&gt;C5))*24</f>
        <v>9.0000000000000018</v>
      </c>
      <c r="E5" s="10">
        <f t="shared" ref="E5:E8" si="1">$E$3/60</f>
        <v>0.5</v>
      </c>
      <c r="F5" s="14">
        <f t="shared" ref="F5:F8" si="2">$F$3/60</f>
        <v>0.58333333333333337</v>
      </c>
      <c r="G5" s="14"/>
      <c r="H5" s="30">
        <f t="shared" ref="H5:H10" si="3">D5-E5-F5-G5</f>
        <v>7.9166666666666687</v>
      </c>
    </row>
    <row r="6" spans="1:8" x14ac:dyDescent="0.45">
      <c r="A6" s="19" t="s">
        <v>2</v>
      </c>
      <c r="B6" s="6">
        <v>0.33333333333333331</v>
      </c>
      <c r="C6" s="7">
        <v>0.70833333333333337</v>
      </c>
      <c r="D6" s="34">
        <f t="shared" si="0"/>
        <v>9.0000000000000018</v>
      </c>
      <c r="E6" s="10">
        <f t="shared" si="1"/>
        <v>0.5</v>
      </c>
      <c r="F6" s="14">
        <f t="shared" si="2"/>
        <v>0.58333333333333337</v>
      </c>
      <c r="G6" s="14"/>
      <c r="H6" s="30">
        <f t="shared" si="3"/>
        <v>7.9166666666666687</v>
      </c>
    </row>
    <row r="7" spans="1:8" x14ac:dyDescent="0.45">
      <c r="A7" s="19" t="s">
        <v>3</v>
      </c>
      <c r="B7" s="6">
        <v>0.33333333333333331</v>
      </c>
      <c r="C7" s="7">
        <v>0.70833333333333337</v>
      </c>
      <c r="D7" s="34">
        <f t="shared" si="0"/>
        <v>9.0000000000000018</v>
      </c>
      <c r="E7" s="10">
        <f t="shared" si="1"/>
        <v>0.5</v>
      </c>
      <c r="F7" s="14">
        <f t="shared" si="2"/>
        <v>0.58333333333333337</v>
      </c>
      <c r="G7" s="14"/>
      <c r="H7" s="30">
        <f t="shared" si="3"/>
        <v>7.9166666666666687</v>
      </c>
    </row>
    <row r="8" spans="1:8" x14ac:dyDescent="0.45">
      <c r="A8" s="19" t="s">
        <v>4</v>
      </c>
      <c r="B8" s="6">
        <v>0.33333333333333331</v>
      </c>
      <c r="C8" s="7">
        <v>0.66666666666666663</v>
      </c>
      <c r="D8" s="34">
        <f t="shared" si="0"/>
        <v>8</v>
      </c>
      <c r="E8" s="10">
        <f t="shared" si="1"/>
        <v>0.5</v>
      </c>
      <c r="F8" s="14">
        <f t="shared" si="2"/>
        <v>0.58333333333333337</v>
      </c>
      <c r="G8" s="14"/>
      <c r="H8" s="30">
        <f t="shared" si="3"/>
        <v>6.916666666666667</v>
      </c>
    </row>
    <row r="9" spans="1:8" x14ac:dyDescent="0.45">
      <c r="A9" s="40" t="s">
        <v>18</v>
      </c>
      <c r="B9" s="7"/>
      <c r="C9" s="7"/>
      <c r="D9" s="37">
        <f>((C9-B9)+(B9&gt;C9))*24</f>
        <v>0</v>
      </c>
      <c r="E9" s="14"/>
      <c r="F9" s="14"/>
      <c r="G9" s="11"/>
      <c r="H9" s="30">
        <f>D9-E9-F9-G9</f>
        <v>0</v>
      </c>
    </row>
    <row r="10" spans="1:8" x14ac:dyDescent="0.45">
      <c r="A10" s="41" t="s">
        <v>19</v>
      </c>
      <c r="B10" s="8"/>
      <c r="C10" s="8"/>
      <c r="D10" s="42">
        <f t="shared" si="0"/>
        <v>0</v>
      </c>
      <c r="E10" s="15"/>
      <c r="F10" s="15"/>
      <c r="G10" s="12"/>
      <c r="H10" s="30">
        <f t="shared" si="3"/>
        <v>0</v>
      </c>
    </row>
    <row r="11" spans="1:8" x14ac:dyDescent="0.45">
      <c r="A11" s="19"/>
      <c r="B11" s="22"/>
      <c r="C11" s="22"/>
      <c r="D11" s="22"/>
      <c r="E11" s="22"/>
      <c r="F11" s="23" t="s">
        <v>8</v>
      </c>
      <c r="G11" s="23"/>
      <c r="H11" s="29">
        <f>SUM(H4:H8)</f>
        <v>38.583333333333343</v>
      </c>
    </row>
    <row r="12" spans="1:8" x14ac:dyDescent="0.45">
      <c r="A12" s="19" t="s">
        <v>16</v>
      </c>
      <c r="B12" s="24"/>
      <c r="C12" s="24"/>
      <c r="D12" s="24"/>
      <c r="E12" s="24"/>
      <c r="F12" s="24"/>
      <c r="G12" s="24"/>
      <c r="H12" s="17">
        <v>36.25</v>
      </c>
    </row>
    <row r="13" spans="1:8" x14ac:dyDescent="0.45">
      <c r="A13" s="19"/>
      <c r="B13" s="24"/>
      <c r="C13" s="24"/>
      <c r="D13" s="24"/>
      <c r="E13" s="24"/>
      <c r="F13" s="23" t="s">
        <v>9</v>
      </c>
      <c r="G13" s="23"/>
      <c r="H13" s="29">
        <f>H11-H12</f>
        <v>2.3333333333333428</v>
      </c>
    </row>
    <row r="14" spans="1:8" x14ac:dyDescent="0.45">
      <c r="A14" s="19" t="s">
        <v>10</v>
      </c>
      <c r="B14" s="24"/>
      <c r="C14" s="24"/>
      <c r="D14" s="24"/>
      <c r="E14" s="24"/>
      <c r="F14" s="24"/>
      <c r="G14" s="24"/>
      <c r="H14" s="38"/>
    </row>
    <row r="15" spans="1:8" x14ac:dyDescent="0.45">
      <c r="A15" s="21"/>
      <c r="B15" s="25"/>
      <c r="C15" s="25"/>
      <c r="D15" s="25"/>
      <c r="E15" s="25"/>
      <c r="F15" s="26" t="s">
        <v>11</v>
      </c>
      <c r="G15" s="26"/>
      <c r="H15" s="39">
        <f>H13*4.333</f>
        <v>10.110333333333374</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5E1-A4B7-4758-BBE6-8FC0DE24125D}">
  <dimension ref="A1:K22"/>
  <sheetViews>
    <sheetView workbookViewId="0">
      <selection activeCell="D24" sqref="D24"/>
    </sheetView>
  </sheetViews>
  <sheetFormatPr defaultRowHeight="14.25" x14ac:dyDescent="0.45"/>
  <cols>
    <col min="5" max="5" width="15.3984375" bestFit="1" customWidth="1"/>
    <col min="6" max="6" width="27.73046875" bestFit="1" customWidth="1"/>
    <col min="7" max="7" width="7.1328125" bestFit="1" customWidth="1"/>
  </cols>
  <sheetData>
    <row r="1" spans="1:11" x14ac:dyDescent="0.45">
      <c r="A1" s="1"/>
    </row>
    <row r="2" spans="1:11" x14ac:dyDescent="0.45">
      <c r="A2" s="18"/>
      <c r="B2" s="18"/>
      <c r="C2" s="31"/>
      <c r="D2" s="31"/>
      <c r="E2" s="27" t="s">
        <v>14</v>
      </c>
      <c r="F2" s="31" t="s">
        <v>15</v>
      </c>
      <c r="G2" s="31" t="s">
        <v>17</v>
      </c>
      <c r="H2" s="27" t="s">
        <v>12</v>
      </c>
    </row>
    <row r="3" spans="1:11" x14ac:dyDescent="0.45">
      <c r="A3" s="19"/>
      <c r="B3" s="35" t="s">
        <v>5</v>
      </c>
      <c r="C3" s="36" t="s">
        <v>6</v>
      </c>
      <c r="D3" s="32" t="s">
        <v>7</v>
      </c>
      <c r="E3" s="3">
        <v>0</v>
      </c>
      <c r="F3" s="3">
        <v>50</v>
      </c>
      <c r="G3" s="16"/>
      <c r="H3" s="28" t="s">
        <v>13</v>
      </c>
    </row>
    <row r="4" spans="1:11" x14ac:dyDescent="0.45">
      <c r="A4" s="20" t="s">
        <v>0</v>
      </c>
      <c r="B4" s="4">
        <v>0.45833333333333331</v>
      </c>
      <c r="C4" s="5">
        <v>0.95833333333333337</v>
      </c>
      <c r="D4" s="33">
        <f>((C4-B4)+(B4&gt;C4))*24</f>
        <v>12</v>
      </c>
      <c r="E4" s="9">
        <f>E5</f>
        <v>0</v>
      </c>
      <c r="F4" s="13">
        <f>$F$3/60</f>
        <v>0.83333333333333337</v>
      </c>
      <c r="G4" s="14"/>
      <c r="H4" s="29">
        <f>D4-E4-F4-G4</f>
        <v>11.166666666666666</v>
      </c>
      <c r="K4">
        <f>35*(5/3.5)</f>
        <v>50</v>
      </c>
    </row>
    <row r="5" spans="1:11" x14ac:dyDescent="0.45">
      <c r="A5" s="19" t="s">
        <v>1</v>
      </c>
      <c r="B5" s="6">
        <v>0.45833333333333331</v>
      </c>
      <c r="C5" s="7">
        <v>0.95833333333333337</v>
      </c>
      <c r="D5" s="34">
        <f t="shared" ref="D5:D17" si="0">((C5-B5)+(B5&gt;C5))*24</f>
        <v>12</v>
      </c>
      <c r="E5" s="10">
        <f t="shared" ref="E5:E8" si="1">$E$3/60</f>
        <v>0</v>
      </c>
      <c r="F5" s="14">
        <f t="shared" ref="F5:F8" si="2">$F$3/60</f>
        <v>0.83333333333333337</v>
      </c>
      <c r="G5" s="14"/>
      <c r="H5" s="30">
        <f t="shared" ref="H5:H17" si="3">D5-E5-F5-G5</f>
        <v>11.166666666666666</v>
      </c>
    </row>
    <row r="6" spans="1:11" x14ac:dyDescent="0.45">
      <c r="A6" s="19" t="s">
        <v>2</v>
      </c>
      <c r="B6" s="6"/>
      <c r="C6" s="7"/>
      <c r="D6" s="34">
        <f t="shared" si="0"/>
        <v>0</v>
      </c>
      <c r="E6" s="10"/>
      <c r="F6" s="14"/>
      <c r="G6" s="14"/>
      <c r="H6" s="30">
        <f t="shared" si="3"/>
        <v>0</v>
      </c>
    </row>
    <row r="7" spans="1:11" x14ac:dyDescent="0.45">
      <c r="A7" s="19" t="s">
        <v>3</v>
      </c>
      <c r="B7" s="6"/>
      <c r="C7" s="7"/>
      <c r="D7" s="34">
        <f t="shared" si="0"/>
        <v>0</v>
      </c>
      <c r="E7" s="10"/>
      <c r="F7" s="14"/>
      <c r="G7" s="14"/>
      <c r="H7" s="30">
        <f t="shared" si="3"/>
        <v>0</v>
      </c>
    </row>
    <row r="8" spans="1:11" x14ac:dyDescent="0.45">
      <c r="A8" s="19" t="s">
        <v>4</v>
      </c>
      <c r="B8" s="6">
        <v>0.45833333333333331</v>
      </c>
      <c r="C8" s="7">
        <v>0.95833333333333337</v>
      </c>
      <c r="D8" s="34">
        <f t="shared" si="0"/>
        <v>12</v>
      </c>
      <c r="E8" s="10">
        <f t="shared" si="1"/>
        <v>0</v>
      </c>
      <c r="F8" s="14">
        <f t="shared" si="2"/>
        <v>0.83333333333333337</v>
      </c>
      <c r="G8" s="14"/>
      <c r="H8" s="30">
        <f t="shared" si="3"/>
        <v>11.166666666666666</v>
      </c>
    </row>
    <row r="9" spans="1:11" x14ac:dyDescent="0.45">
      <c r="A9" s="40" t="s">
        <v>18</v>
      </c>
      <c r="B9" s="7">
        <v>0.45833333333333331</v>
      </c>
      <c r="C9" s="7">
        <v>0.95833333333333337</v>
      </c>
      <c r="D9" s="37">
        <f>((C9-B9)+(B9&gt;C9))*24</f>
        <v>12</v>
      </c>
      <c r="E9" s="14">
        <f>E8</f>
        <v>0</v>
      </c>
      <c r="F9" s="14">
        <f>F8</f>
        <v>0.83333333333333337</v>
      </c>
      <c r="G9" s="11"/>
      <c r="H9" s="30">
        <f>D9-E9-F9-G9</f>
        <v>11.166666666666666</v>
      </c>
    </row>
    <row r="10" spans="1:11" x14ac:dyDescent="0.45">
      <c r="A10" s="40" t="s">
        <v>19</v>
      </c>
      <c r="B10" s="7">
        <v>0.45833333333333331</v>
      </c>
      <c r="C10" s="7">
        <v>0.95833333333333337</v>
      </c>
      <c r="D10" s="37">
        <f t="shared" si="0"/>
        <v>12</v>
      </c>
      <c r="E10" s="14">
        <f>E9</f>
        <v>0</v>
      </c>
      <c r="F10" s="14">
        <f>F9</f>
        <v>0.83333333333333337</v>
      </c>
      <c r="G10" s="12"/>
      <c r="H10" s="37">
        <f t="shared" si="3"/>
        <v>11.166666666666666</v>
      </c>
    </row>
    <row r="11" spans="1:11" x14ac:dyDescent="0.45">
      <c r="A11" s="43" t="s">
        <v>0</v>
      </c>
      <c r="B11" s="7"/>
      <c r="C11" s="7"/>
      <c r="D11" s="33">
        <f>((C11-B11)+(B11&gt;C11))*24</f>
        <v>0</v>
      </c>
      <c r="E11" s="9"/>
      <c r="F11" s="13"/>
      <c r="G11" s="14"/>
      <c r="H11" s="29">
        <f>D11-E11-F11-G11</f>
        <v>0</v>
      </c>
    </row>
    <row r="12" spans="1:11" x14ac:dyDescent="0.45">
      <c r="A12" s="43" t="s">
        <v>1</v>
      </c>
      <c r="B12" s="7"/>
      <c r="C12" s="7"/>
      <c r="D12" s="34">
        <f t="shared" si="0"/>
        <v>0</v>
      </c>
      <c r="E12" s="10"/>
      <c r="F12" s="14"/>
      <c r="G12" s="14"/>
      <c r="H12" s="30">
        <f t="shared" si="3"/>
        <v>0</v>
      </c>
    </row>
    <row r="13" spans="1:11" x14ac:dyDescent="0.45">
      <c r="A13" s="43" t="s">
        <v>2</v>
      </c>
      <c r="B13" s="7">
        <v>0.45833333333333331</v>
      </c>
      <c r="C13" s="7">
        <v>0.95833333333333337</v>
      </c>
      <c r="D13" s="34">
        <f t="shared" si="0"/>
        <v>12</v>
      </c>
      <c r="E13" s="10">
        <f>E9</f>
        <v>0</v>
      </c>
      <c r="F13" s="14">
        <f>F9</f>
        <v>0.83333333333333337</v>
      </c>
      <c r="G13" s="14"/>
      <c r="H13" s="30">
        <f t="shared" si="3"/>
        <v>11.166666666666666</v>
      </c>
    </row>
    <row r="14" spans="1:11" x14ac:dyDescent="0.45">
      <c r="A14" s="43" t="s">
        <v>3</v>
      </c>
      <c r="B14" s="7">
        <v>0.45833333333333331</v>
      </c>
      <c r="C14" s="7">
        <v>0.95833333333333337</v>
      </c>
      <c r="D14" s="34">
        <f t="shared" si="0"/>
        <v>12</v>
      </c>
      <c r="E14" s="10">
        <f>E10</f>
        <v>0</v>
      </c>
      <c r="F14" s="14">
        <f>F10</f>
        <v>0.83333333333333337</v>
      </c>
      <c r="G14" s="14"/>
      <c r="H14" s="30">
        <f t="shared" si="3"/>
        <v>11.166666666666666</v>
      </c>
    </row>
    <row r="15" spans="1:11" x14ac:dyDescent="0.45">
      <c r="A15" s="43" t="s">
        <v>4</v>
      </c>
      <c r="B15" s="7"/>
      <c r="C15" s="7"/>
      <c r="D15" s="34">
        <f t="shared" si="0"/>
        <v>0</v>
      </c>
      <c r="E15" s="10"/>
      <c r="F15" s="14"/>
      <c r="G15" s="14"/>
      <c r="H15" s="30">
        <f t="shared" si="3"/>
        <v>0</v>
      </c>
    </row>
    <row r="16" spans="1:11" x14ac:dyDescent="0.45">
      <c r="A16" s="43" t="s">
        <v>18</v>
      </c>
      <c r="B16" s="7"/>
      <c r="C16" s="7"/>
      <c r="D16" s="37">
        <f>((C16-B16)+(B16&gt;C16))*24</f>
        <v>0</v>
      </c>
      <c r="E16" s="14"/>
      <c r="F16" s="14"/>
      <c r="G16" s="14"/>
      <c r="H16" s="30">
        <f>D16-E16-F16-G16</f>
        <v>0</v>
      </c>
    </row>
    <row r="17" spans="1:8" x14ac:dyDescent="0.45">
      <c r="A17" s="41" t="s">
        <v>19</v>
      </c>
      <c r="B17" s="8"/>
      <c r="C17" s="8"/>
      <c r="D17" s="42">
        <f t="shared" si="0"/>
        <v>0</v>
      </c>
      <c r="E17" s="44"/>
      <c r="F17" s="15"/>
      <c r="G17" s="12"/>
      <c r="H17" s="37">
        <f t="shared" si="3"/>
        <v>0</v>
      </c>
    </row>
    <row r="18" spans="1:8" x14ac:dyDescent="0.45">
      <c r="A18" s="19"/>
      <c r="B18" s="22"/>
      <c r="C18" s="22"/>
      <c r="D18" s="22"/>
      <c r="E18" s="22"/>
      <c r="F18" s="23" t="s">
        <v>8</v>
      </c>
      <c r="G18" s="23"/>
      <c r="H18" s="29">
        <f>SUM(H4:H17)</f>
        <v>78.166666666666671</v>
      </c>
    </row>
    <row r="19" spans="1:8" x14ac:dyDescent="0.45">
      <c r="A19" s="19" t="s">
        <v>21</v>
      </c>
      <c r="B19" s="24"/>
      <c r="C19" s="24"/>
      <c r="D19" s="24"/>
      <c r="E19" s="24"/>
      <c r="F19" s="24"/>
      <c r="G19" s="24"/>
      <c r="H19" s="17">
        <f>36.25*2</f>
        <v>72.5</v>
      </c>
    </row>
    <row r="20" spans="1:8" x14ac:dyDescent="0.45">
      <c r="A20" s="19"/>
      <c r="B20" s="24"/>
      <c r="C20" s="24"/>
      <c r="D20" s="24"/>
      <c r="E20" s="24"/>
      <c r="F20" s="23" t="s">
        <v>20</v>
      </c>
      <c r="G20" s="23"/>
      <c r="H20" s="29">
        <f>H18-H19</f>
        <v>5.6666666666666714</v>
      </c>
    </row>
    <row r="21" spans="1:8" x14ac:dyDescent="0.45">
      <c r="A21" s="19" t="s">
        <v>10</v>
      </c>
      <c r="B21" s="24"/>
      <c r="C21" s="24"/>
      <c r="D21" s="24"/>
      <c r="E21" s="24"/>
      <c r="F21" s="24"/>
      <c r="G21" s="24"/>
      <c r="H21" s="38"/>
    </row>
    <row r="22" spans="1:8" x14ac:dyDescent="0.45">
      <c r="A22" s="21"/>
      <c r="B22" s="25"/>
      <c r="C22" s="25"/>
      <c r="D22" s="25"/>
      <c r="E22" s="25"/>
      <c r="F22" s="26" t="s">
        <v>11</v>
      </c>
      <c r="G22" s="26"/>
      <c r="H22" s="39">
        <f>(H20/2)*4.333</f>
        <v>12.276833333333345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Vikuleg vinnuskylda</vt:lpstr>
      <vt:lpstr>2-2-3 vaktir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Álfheiður M. Sívertsen</dc:creator>
  <cp:lastModifiedBy>Íris Mist Arnardóttir</cp:lastModifiedBy>
  <cp:lastPrinted>2021-10-19T15:30:08Z</cp:lastPrinted>
  <dcterms:created xsi:type="dcterms:W3CDTF">2021-10-19T14:57:54Z</dcterms:created>
  <dcterms:modified xsi:type="dcterms:W3CDTF">2021-12-29T14:59:24Z</dcterms:modified>
</cp:coreProperties>
</file>